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76" windowWidth="19320" windowHeight="961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Pr?vot</author>
  </authors>
  <commentList>
    <comment ref="C19" authorId="0">
      <text>
        <r>
          <rPr>
            <b/>
            <sz val="9"/>
            <rFont val="Tahoma"/>
            <family val="0"/>
          </rPr>
          <t>Prévot:</t>
        </r>
        <r>
          <rPr>
            <sz val="9"/>
            <rFont val="Tahoma"/>
            <family val="0"/>
          </rPr>
          <t xml:space="preserve">
selon le rapport de la CdC de 2014, c'est 120 €/kW</t>
        </r>
      </text>
    </comment>
  </commentList>
</comments>
</file>

<file path=xl/sharedStrings.xml><?xml version="1.0" encoding="utf-8"?>
<sst xmlns="http://schemas.openxmlformats.org/spreadsheetml/2006/main" count="53" uniqueCount="45">
  <si>
    <t>En euros</t>
  </si>
  <si>
    <t>Coût du combustible par MWh électrique</t>
  </si>
  <si>
    <t>Total des coûts variables en €/MWh</t>
  </si>
  <si>
    <t>Coûts fixes par MWh</t>
  </si>
  <si>
    <t>Coût de production de l'électricité nucléaire</t>
  </si>
  <si>
    <t>personnel</t>
  </si>
  <si>
    <t>impôts et taxes</t>
  </si>
  <si>
    <t>fonctions centrales</t>
  </si>
  <si>
    <t>€/MWh</t>
  </si>
  <si>
    <t>Henri Prévot    janvier 2013</t>
  </si>
  <si>
    <t>Unité</t>
  </si>
  <si>
    <t>années</t>
  </si>
  <si>
    <t>€/kW/an</t>
  </si>
  <si>
    <t>Coût de fonctionnement fixes</t>
  </si>
  <si>
    <t>Provision pour traitement du combustible usé</t>
  </si>
  <si>
    <t>Nombre d'heures dans l'année</t>
  </si>
  <si>
    <t>€/kW installé</t>
  </si>
  <si>
    <t>Nombre d'heures de fonctionnement</t>
  </si>
  <si>
    <t>Taux d'utilisation du réacteur</t>
  </si>
  <si>
    <t>Coût total du MWh</t>
  </si>
  <si>
    <t>Total des coûts fixes en €/kW/an</t>
  </si>
  <si>
    <t>Les coûts variables en €/MWh</t>
  </si>
  <si>
    <t>consommation externe</t>
  </si>
  <si>
    <t>Total</t>
  </si>
  <si>
    <t>extraits du rapport de la Cour des comptes</t>
  </si>
  <si>
    <t>Coût de fonctionn. fixes €/kW/an</t>
  </si>
  <si>
    <t>heures</t>
  </si>
  <si>
    <t>Coûts de fonction.t variables €/MWh</t>
  </si>
  <si>
    <t>provision pour traitement</t>
  </si>
  <si>
    <t>coût du combustible</t>
  </si>
  <si>
    <t>Taux d'actualisation : coût du financement</t>
  </si>
  <si>
    <t>Investiss. initial y/c intérêts intercalaires</t>
  </si>
  <si>
    <t>extraits du rapport de la Cour des comptes 2011</t>
  </si>
  <si>
    <t>Ce tableur calcule le coût de l'électricité produite par des réacteurs existants dont on prolonge la durée d'exploitation avec de gros travaux de mise à niveau</t>
  </si>
  <si>
    <t>Il n'y a donc pas lieu de compter le coût du démantèlement - si on le comptait, du fait de l'actualisation, il faudrait considérer qu'il est moins coûteux si la durée de vie est prolongée</t>
  </si>
  <si>
    <t>Prolongement de la durée d'exploitation permise par l'investissement</t>
  </si>
  <si>
    <t xml:space="preserve">Montant de l'annuité d'investissement </t>
  </si>
  <si>
    <t>le coût se calcule à partir de la différence de dépenses entre deux situations : ou bien on arrête l'exploitation à 40 ans, ou bien on la prolonge de 10 ou 20 ans</t>
  </si>
  <si>
    <r>
      <t xml:space="preserve">Ne pas changer les valeurs en rouge ; </t>
    </r>
    <r>
      <rPr>
        <b/>
        <sz val="10"/>
        <color indexed="12"/>
        <rFont val="Arial"/>
        <family val="0"/>
      </rPr>
      <t>on peut modifier les valeurs en bleu</t>
    </r>
  </si>
  <si>
    <t>taux d'actualisation</t>
  </si>
  <si>
    <t>valeur actualisée</t>
  </si>
  <si>
    <t>diminution de la valeur actual</t>
  </si>
  <si>
    <t>Effet du report du démantèlement - cf. calcul dans le pavé jaune</t>
  </si>
  <si>
    <t>Effet sur les coûts d'un report du démantèlement</t>
  </si>
  <si>
    <t>coût du démantèlement   €/kW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</si>
</sst>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#,##0.0_ ;[Red]\-#,##0.0\ "/>
    <numFmt numFmtId="166" formatCode="#,##0_ ;[Red]\-#,##0\ "/>
    <numFmt numFmtId="167" formatCode="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#,##0.0\ &quot;€&quot;;[Red]\-#,##0.0\ &quot;€&quot;"/>
  </numFmts>
  <fonts count="14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/>
    </xf>
    <xf numFmtId="16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9" fontId="0" fillId="0" borderId="0" xfId="0" applyNumberFormat="1" applyFont="1" applyAlignment="1">
      <alignment/>
    </xf>
    <xf numFmtId="9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167" fontId="0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6" fontId="0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7" fontId="0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167" fontId="6" fillId="2" borderId="0" xfId="0" applyNumberFormat="1" applyFont="1" applyFill="1" applyAlignment="1">
      <alignment horizontal="left"/>
    </xf>
    <xf numFmtId="167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8" fontId="0" fillId="0" borderId="0" xfId="0" applyNumberFormat="1" applyFont="1" applyFill="1" applyAlignment="1">
      <alignment/>
    </xf>
    <xf numFmtId="9" fontId="1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9" fontId="2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0" zoomScaleNormal="80" workbookViewId="0" topLeftCell="A1">
      <selection activeCell="C17" sqref="C17"/>
    </sheetView>
  </sheetViews>
  <sheetFormatPr defaultColWidth="11.421875" defaultRowHeight="12.75"/>
  <cols>
    <col min="1" max="1" width="77.8515625" style="7" customWidth="1"/>
    <col min="2" max="2" width="12.8515625" style="7" customWidth="1"/>
    <col min="3" max="3" width="12.00390625" style="7" bestFit="1" customWidth="1"/>
    <col min="4" max="4" width="17.57421875" style="7" customWidth="1"/>
    <col min="5" max="5" width="27.00390625" style="7" customWidth="1"/>
    <col min="6" max="6" width="19.28125" style="7" customWidth="1"/>
    <col min="7" max="7" width="2.57421875" style="7" customWidth="1"/>
    <col min="8" max="8" width="9.140625" style="7" bestFit="1" customWidth="1"/>
    <col min="9" max="9" width="4.140625" style="7" customWidth="1"/>
    <col min="10" max="10" width="21.421875" style="7" bestFit="1" customWidth="1"/>
    <col min="11" max="11" width="10.28125" style="7" bestFit="1" customWidth="1"/>
    <col min="12" max="12" width="8.00390625" style="7" bestFit="1" customWidth="1"/>
    <col min="13" max="13" width="6.421875" style="7" bestFit="1" customWidth="1"/>
    <col min="14" max="16384" width="11.421875" style="7" customWidth="1"/>
  </cols>
  <sheetData>
    <row r="1" s="1" customFormat="1" ht="12.75">
      <c r="A1" s="1" t="s">
        <v>9</v>
      </c>
    </row>
    <row r="2" spans="1:4" s="23" customFormat="1" ht="12.75">
      <c r="A2" s="1"/>
      <c r="B2" s="1"/>
      <c r="C2" s="1"/>
      <c r="D2" s="41"/>
    </row>
    <row r="3" spans="1:12" s="23" customFormat="1" ht="12.75">
      <c r="A3" s="42" t="s">
        <v>4</v>
      </c>
      <c r="B3" s="42"/>
      <c r="C3" s="43"/>
      <c r="D3" s="41"/>
      <c r="L3" s="44"/>
    </row>
    <row r="4" spans="1:12" s="43" customFormat="1" ht="12.75">
      <c r="A4" s="42" t="s">
        <v>33</v>
      </c>
      <c r="B4" s="42"/>
      <c r="D4" s="42"/>
      <c r="L4" s="45"/>
    </row>
    <row r="5" spans="1:12" s="43" customFormat="1" ht="12.75">
      <c r="A5" s="42"/>
      <c r="B5" s="42"/>
      <c r="D5" s="42"/>
      <c r="L5" s="45"/>
    </row>
    <row r="6" spans="1:13" s="3" customFormat="1" ht="12" customHeight="1">
      <c r="A6" s="75" t="s">
        <v>37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6"/>
      <c r="M6" s="2"/>
    </row>
    <row r="7" spans="1:13" s="3" customFormat="1" ht="12" customHeight="1">
      <c r="A7" s="75" t="s">
        <v>34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6"/>
      <c r="M7" s="2"/>
    </row>
    <row r="8" spans="1:13" s="3" customFormat="1" ht="12" customHeight="1">
      <c r="A8" s="75"/>
      <c r="B8" s="43"/>
      <c r="C8" s="43"/>
      <c r="D8" s="43"/>
      <c r="E8" s="43"/>
      <c r="F8" s="43"/>
      <c r="G8" s="43"/>
      <c r="H8" s="43"/>
      <c r="I8" s="43"/>
      <c r="J8" s="43"/>
      <c r="K8" s="43"/>
      <c r="L8" s="46"/>
      <c r="M8" s="2"/>
    </row>
    <row r="9" spans="1:13" s="3" customFormat="1" ht="12.75">
      <c r="A9" s="41" t="s">
        <v>38</v>
      </c>
      <c r="B9" s="41"/>
      <c r="C9" s="23"/>
      <c r="D9" s="23"/>
      <c r="E9" s="23"/>
      <c r="F9" s="23"/>
      <c r="G9" s="23"/>
      <c r="H9" s="23"/>
      <c r="I9" s="23"/>
      <c r="J9" s="23"/>
      <c r="K9" s="23"/>
      <c r="L9" s="23"/>
      <c r="M9" s="4"/>
    </row>
    <row r="10" spans="1:2" s="23" customFormat="1" ht="12.75">
      <c r="A10" s="41"/>
      <c r="B10" s="41"/>
    </row>
    <row r="11" spans="2:6" s="23" customFormat="1" ht="12.75">
      <c r="B11" s="55" t="s">
        <v>10</v>
      </c>
      <c r="C11" s="22"/>
      <c r="D11" s="22"/>
      <c r="E11" s="22"/>
      <c r="F11" s="22"/>
    </row>
    <row r="12" spans="1:13" ht="12.75">
      <c r="A12" s="42" t="s">
        <v>30</v>
      </c>
      <c r="B12" s="42"/>
      <c r="C12" s="47">
        <v>0.05</v>
      </c>
      <c r="D12" s="3"/>
      <c r="E12" s="92" t="s">
        <v>43</v>
      </c>
      <c r="F12" s="93"/>
      <c r="G12" s="93"/>
      <c r="H12" s="5"/>
      <c r="I12" s="6"/>
      <c r="K12" s="8"/>
      <c r="L12" s="8"/>
      <c r="M12" s="8"/>
    </row>
    <row r="13" spans="1:11" s="43" customFormat="1" ht="12.75">
      <c r="A13" s="42"/>
      <c r="B13" s="42"/>
      <c r="E13" s="100" t="s">
        <v>44</v>
      </c>
      <c r="F13" s="94">
        <v>800</v>
      </c>
      <c r="G13" s="95"/>
      <c r="J13" s="48"/>
      <c r="K13" s="48"/>
    </row>
    <row r="14" spans="1:12" s="43" customFormat="1" ht="12.75">
      <c r="A14" s="42" t="s">
        <v>0</v>
      </c>
      <c r="B14" s="42"/>
      <c r="C14" s="49"/>
      <c r="D14" s="49"/>
      <c r="E14" s="101" t="s">
        <v>39</v>
      </c>
      <c r="F14" s="96">
        <v>0.02</v>
      </c>
      <c r="G14" s="97"/>
      <c r="J14" s="48"/>
      <c r="K14" s="45"/>
      <c r="L14" s="50"/>
    </row>
    <row r="15" spans="1:13" ht="12.75">
      <c r="A15" s="3" t="s">
        <v>31</v>
      </c>
      <c r="B15" s="15" t="s">
        <v>16</v>
      </c>
      <c r="C15" s="90">
        <v>1500</v>
      </c>
      <c r="D15" s="9"/>
      <c r="E15" s="95" t="s">
        <v>40</v>
      </c>
      <c r="F15" s="98">
        <f>F13/(1+F14)^C16</f>
        <v>538.3770664864462</v>
      </c>
      <c r="G15" s="99"/>
      <c r="H15" s="5"/>
      <c r="J15" s="9"/>
      <c r="K15" s="8"/>
      <c r="L15" s="10"/>
      <c r="M15" s="11"/>
    </row>
    <row r="16" spans="1:12" ht="12.75">
      <c r="A16" s="7" t="s">
        <v>35</v>
      </c>
      <c r="B16" s="7" t="s">
        <v>11</v>
      </c>
      <c r="C16" s="14">
        <v>20</v>
      </c>
      <c r="D16" s="18"/>
      <c r="E16" s="102" t="s">
        <v>41</v>
      </c>
      <c r="F16" s="98">
        <f>F13-F15</f>
        <v>261.6229335135538</v>
      </c>
      <c r="G16" s="98"/>
      <c r="H16" s="17"/>
      <c r="J16" s="9"/>
      <c r="K16" s="8"/>
      <c r="L16" s="10"/>
    </row>
    <row r="17" spans="1:12" s="15" customFormat="1" ht="12.75">
      <c r="A17" s="15" t="s">
        <v>42</v>
      </c>
      <c r="B17" s="15" t="s">
        <v>16</v>
      </c>
      <c r="C17" s="91">
        <f>-F16</f>
        <v>-261.6229335135538</v>
      </c>
      <c r="D17" s="9"/>
      <c r="E17" s="86"/>
      <c r="F17" s="87"/>
      <c r="G17" s="18"/>
      <c r="H17" s="14"/>
      <c r="I17" s="18"/>
      <c r="J17" s="18"/>
      <c r="K17" s="19"/>
      <c r="L17" s="16"/>
    </row>
    <row r="18" spans="1:12" s="15" customFormat="1" ht="12.75">
      <c r="A18" s="7" t="s">
        <v>36</v>
      </c>
      <c r="B18" s="7" t="s">
        <v>12</v>
      </c>
      <c r="C18" s="17">
        <f>-PMT($C$12,$C$16,(C15+C17))</f>
        <v>99.3705797324912</v>
      </c>
      <c r="D18" s="18"/>
      <c r="E18" s="88"/>
      <c r="F18" s="89"/>
      <c r="G18" s="9"/>
      <c r="H18" s="14"/>
      <c r="I18" s="18"/>
      <c r="J18" s="18"/>
      <c r="K18" s="19"/>
      <c r="L18" s="16"/>
    </row>
    <row r="19" spans="1:13" ht="12.75">
      <c r="A19" s="15" t="s">
        <v>13</v>
      </c>
      <c r="B19" s="15" t="s">
        <v>12</v>
      </c>
      <c r="C19" s="14">
        <v>110</v>
      </c>
      <c r="D19" s="18"/>
      <c r="E19" s="51"/>
      <c r="F19" s="52"/>
      <c r="G19" s="9"/>
      <c r="H19" s="9"/>
      <c r="I19" s="9"/>
      <c r="J19" s="9"/>
      <c r="K19" s="8"/>
      <c r="L19" s="10"/>
      <c r="M19" s="11"/>
    </row>
    <row r="20" spans="1:10" s="23" customFormat="1" ht="12.75">
      <c r="A20" s="15"/>
      <c r="B20" s="15"/>
      <c r="C20" s="14"/>
      <c r="D20" s="21"/>
      <c r="E20" s="58" t="s">
        <v>25</v>
      </c>
      <c r="F20" s="59"/>
      <c r="G20" s="48"/>
      <c r="H20" s="48"/>
      <c r="I20" s="21"/>
      <c r="J20" s="22"/>
    </row>
    <row r="21" spans="1:12" s="23" customFormat="1" ht="12.75">
      <c r="A21" s="42" t="s">
        <v>20</v>
      </c>
      <c r="B21" s="43" t="s">
        <v>12</v>
      </c>
      <c r="C21" s="21">
        <f>C18+C19</f>
        <v>209.3705797324912</v>
      </c>
      <c r="E21" s="60" t="s">
        <v>32</v>
      </c>
      <c r="F21" s="61"/>
      <c r="G21" s="21"/>
      <c r="H21" s="21"/>
      <c r="I21" s="24"/>
      <c r="J21" s="24"/>
      <c r="K21" s="25"/>
      <c r="L21" s="26"/>
    </row>
    <row r="22" spans="1:11" ht="12.75">
      <c r="A22" s="23"/>
      <c r="B22" s="23"/>
      <c r="C22" s="23"/>
      <c r="D22" s="54"/>
      <c r="E22" s="62" t="s">
        <v>5</v>
      </c>
      <c r="F22" s="63">
        <v>42.5</v>
      </c>
      <c r="G22" s="12"/>
      <c r="H22" s="21"/>
      <c r="I22" s="27"/>
      <c r="J22" s="12"/>
      <c r="K22" s="9"/>
    </row>
    <row r="23" spans="1:13" ht="12.75">
      <c r="A23" s="42" t="s">
        <v>21</v>
      </c>
      <c r="B23" s="43"/>
      <c r="C23" s="53"/>
      <c r="D23" s="18"/>
      <c r="E23" s="64" t="s">
        <v>22</v>
      </c>
      <c r="F23" s="65">
        <v>33.3</v>
      </c>
      <c r="G23" s="54"/>
      <c r="H23" s="28"/>
      <c r="I23" s="9"/>
      <c r="J23" s="29"/>
      <c r="K23" s="30"/>
      <c r="L23" s="10"/>
      <c r="M23" s="11"/>
    </row>
    <row r="24" spans="1:13" s="23" customFormat="1" ht="12.75">
      <c r="A24" s="7" t="s">
        <v>1</v>
      </c>
      <c r="B24" s="7" t="s">
        <v>8</v>
      </c>
      <c r="C24" s="14">
        <v>5.2</v>
      </c>
      <c r="D24" s="31"/>
      <c r="E24" s="66" t="s">
        <v>7</v>
      </c>
      <c r="F24" s="67">
        <v>13.8</v>
      </c>
      <c r="G24" s="22"/>
      <c r="H24" s="22"/>
      <c r="I24" s="31"/>
      <c r="J24" s="22"/>
      <c r="K24" s="32"/>
      <c r="L24" s="26"/>
      <c r="M24" s="33"/>
    </row>
    <row r="25" spans="1:13" s="23" customFormat="1" ht="12.75">
      <c r="A25" s="7" t="s">
        <v>14</v>
      </c>
      <c r="B25" s="7" t="s">
        <v>8</v>
      </c>
      <c r="C25" s="14">
        <v>3.8</v>
      </c>
      <c r="E25" s="66" t="s">
        <v>6</v>
      </c>
      <c r="F25" s="67">
        <v>18.7</v>
      </c>
      <c r="G25" s="31"/>
      <c r="H25" s="34"/>
      <c r="I25" s="34"/>
      <c r="J25" s="34"/>
      <c r="K25" s="35"/>
      <c r="L25" s="26"/>
      <c r="M25" s="33"/>
    </row>
    <row r="26" spans="1:10" s="43" customFormat="1" ht="12.75">
      <c r="A26" s="42" t="s">
        <v>2</v>
      </c>
      <c r="B26" s="7" t="s">
        <v>8</v>
      </c>
      <c r="C26" s="31">
        <f>C25+C24</f>
        <v>9</v>
      </c>
      <c r="D26" s="27"/>
      <c r="E26" s="68" t="s">
        <v>23</v>
      </c>
      <c r="F26" s="69">
        <f>F22+F23+F24+F25</f>
        <v>108.3</v>
      </c>
      <c r="G26" s="56"/>
      <c r="I26" s="48"/>
      <c r="J26" s="56"/>
    </row>
    <row r="27" spans="1:12" ht="12.75">
      <c r="A27" s="23"/>
      <c r="B27" s="23"/>
      <c r="C27" s="34"/>
      <c r="D27" s="36"/>
      <c r="E27" s="27"/>
      <c r="F27" s="27"/>
      <c r="G27" s="9"/>
      <c r="H27" s="14"/>
      <c r="I27" s="36"/>
      <c r="J27" s="9"/>
      <c r="K27" s="13"/>
      <c r="L27" s="10"/>
    </row>
    <row r="28" spans="1:11" s="23" customFormat="1" ht="12.75">
      <c r="A28" s="43" t="s">
        <v>15</v>
      </c>
      <c r="B28" s="43" t="s">
        <v>26</v>
      </c>
      <c r="C28" s="27">
        <v>8760</v>
      </c>
      <c r="D28" s="37"/>
      <c r="E28" s="70" t="s">
        <v>27</v>
      </c>
      <c r="F28" s="71"/>
      <c r="G28" s="36"/>
      <c r="H28" s="36"/>
      <c r="I28" s="37"/>
      <c r="J28" s="38"/>
      <c r="K28" s="38"/>
    </row>
    <row r="29" spans="1:11" ht="12.75">
      <c r="A29" s="7" t="s">
        <v>18</v>
      </c>
      <c r="C29" s="57">
        <v>0.9</v>
      </c>
      <c r="D29" s="39"/>
      <c r="E29" s="60" t="s">
        <v>24</v>
      </c>
      <c r="F29" s="72"/>
      <c r="G29" s="37"/>
      <c r="H29" s="37"/>
      <c r="I29" s="36"/>
      <c r="J29" s="28"/>
      <c r="K29" s="28"/>
    </row>
    <row r="30" spans="1:11" ht="12.75">
      <c r="A30" s="23" t="s">
        <v>17</v>
      </c>
      <c r="B30" s="23" t="s">
        <v>26</v>
      </c>
      <c r="C30" s="27">
        <f>C28*C29</f>
        <v>7884</v>
      </c>
      <c r="D30" s="36"/>
      <c r="E30" s="73" t="s">
        <v>29</v>
      </c>
      <c r="F30" s="63">
        <v>5.2</v>
      </c>
      <c r="H30" s="39"/>
      <c r="I30" s="36"/>
      <c r="J30" s="28"/>
      <c r="K30" s="28"/>
    </row>
    <row r="31" spans="1:11" ht="12.75">
      <c r="A31" s="7" t="s">
        <v>3</v>
      </c>
      <c r="B31" s="7" t="s">
        <v>8</v>
      </c>
      <c r="C31" s="54">
        <f>C21*1000/C30</f>
        <v>26.556390123349974</v>
      </c>
      <c r="D31" s="23"/>
      <c r="E31" s="73" t="s">
        <v>28</v>
      </c>
      <c r="F31" s="67">
        <v>2.5</v>
      </c>
      <c r="G31" s="23"/>
      <c r="H31" s="36"/>
      <c r="J31" s="28"/>
      <c r="K31" s="28"/>
    </row>
    <row r="32" ht="12.75">
      <c r="L32" s="11"/>
    </row>
    <row r="33" spans="1:6" ht="12.75">
      <c r="A33" s="74" t="s">
        <v>19</v>
      </c>
      <c r="B33" s="7" t="s">
        <v>8</v>
      </c>
      <c r="C33" s="31">
        <f>C31+C26</f>
        <v>35.55639012334997</v>
      </c>
      <c r="D33" s="76"/>
      <c r="E33" s="77"/>
      <c r="F33" s="78"/>
    </row>
    <row r="34" spans="4:12" ht="12.75">
      <c r="D34" s="76"/>
      <c r="E34" s="78"/>
      <c r="F34" s="79"/>
      <c r="L34" s="10"/>
    </row>
    <row r="35" spans="3:13" ht="12.75">
      <c r="C35" s="36"/>
      <c r="D35" s="80"/>
      <c r="E35" s="78"/>
      <c r="F35" s="81"/>
      <c r="K35" s="40"/>
      <c r="L35" s="10"/>
      <c r="M35" s="11"/>
    </row>
    <row r="36" spans="1:13" s="23" customFormat="1" ht="12.75">
      <c r="A36" s="7"/>
      <c r="B36" s="7"/>
      <c r="C36" s="37"/>
      <c r="D36" s="82"/>
      <c r="E36" s="78"/>
      <c r="F36" s="83"/>
      <c r="L36" s="26"/>
      <c r="M36" s="33"/>
    </row>
    <row r="37" spans="1:13" s="15" customFormat="1" ht="12.75">
      <c r="A37" s="23"/>
      <c r="B37" s="23"/>
      <c r="C37" s="39"/>
      <c r="D37" s="84"/>
      <c r="E37" s="78"/>
      <c r="F37" s="85"/>
      <c r="L37" s="16"/>
      <c r="M37" s="20"/>
    </row>
    <row r="38" spans="1:3" ht="12.75">
      <c r="A38" s="15"/>
      <c r="B38" s="15"/>
      <c r="C38" s="36"/>
    </row>
  </sheetData>
  <printOptions/>
  <pageMargins left="0.45" right="0.75" top="0.5" bottom="0.38" header="0.25" footer="0.28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Prévot</dc:creator>
  <cp:keywords/>
  <dc:description/>
  <cp:lastModifiedBy>Prévot</cp:lastModifiedBy>
  <cp:lastPrinted>2012-02-01T13:35:57Z</cp:lastPrinted>
  <dcterms:created xsi:type="dcterms:W3CDTF">2009-06-15T12:08:18Z</dcterms:created>
  <dcterms:modified xsi:type="dcterms:W3CDTF">2017-06-30T20:45:33Z</dcterms:modified>
  <cp:category/>
  <cp:version/>
  <cp:contentType/>
  <cp:contentStatus/>
</cp:coreProperties>
</file>